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EWPORS\Desktop\"/>
    </mc:Choice>
  </mc:AlternateContent>
  <bookViews>
    <workbookView xWindow="0" yWindow="0" windowWidth="24000" windowHeight="9735" activeTab="1"/>
  </bookViews>
  <sheets>
    <sheet name="Data" sheetId="1" r:id="rId1"/>
    <sheet name="Output" sheetId="2" r:id="rId2"/>
  </sheets>
  <definedNames>
    <definedName name="_xlnm._FilterDatabase" localSheetId="0" hidden="1">Data!$A$20:$R$20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6" i="1" l="1"/>
  <c r="R16" i="1"/>
  <c r="Q18" i="1"/>
  <c r="R18" i="1"/>
  <c r="Q10" i="1"/>
  <c r="R10" i="1"/>
  <c r="K10" i="1"/>
  <c r="L10" i="1" s="1"/>
  <c r="K18" i="1"/>
  <c r="L18" i="1" s="1"/>
  <c r="K16" i="1"/>
  <c r="L16" i="1" s="1"/>
  <c r="K2" i="1" l="1"/>
  <c r="L2" i="1" s="1"/>
  <c r="K3" i="1"/>
  <c r="L3" i="1" s="1"/>
  <c r="K9" i="1"/>
  <c r="L9" i="1" s="1"/>
  <c r="K6" i="1"/>
  <c r="L6" i="1" s="1"/>
  <c r="K8" i="1"/>
  <c r="L8" i="1" s="1"/>
  <c r="K4" i="1"/>
  <c r="L4" i="1" s="1"/>
  <c r="K14" i="1"/>
  <c r="L14" i="1" s="1"/>
  <c r="K12" i="1"/>
  <c r="L12" i="1" s="1"/>
  <c r="K13" i="1"/>
  <c r="L13" i="1" s="1"/>
  <c r="K15" i="1"/>
  <c r="L15" i="1" s="1"/>
  <c r="K5" i="1"/>
  <c r="L5" i="1" s="1"/>
  <c r="Q13" i="1"/>
  <c r="R13" i="1"/>
  <c r="Q15" i="1"/>
  <c r="R15" i="1"/>
  <c r="Q3" i="1"/>
  <c r="R3" i="1"/>
  <c r="K26" i="1"/>
  <c r="L26" i="1" s="1"/>
  <c r="K31" i="1"/>
  <c r="L31" i="1" s="1"/>
  <c r="K24" i="1"/>
  <c r="L24" i="1" s="1"/>
  <c r="K22" i="1"/>
  <c r="L22" i="1" s="1"/>
  <c r="K21" i="1"/>
  <c r="L21" i="1" s="1"/>
  <c r="R22" i="1"/>
  <c r="R28" i="1"/>
  <c r="R24" i="1"/>
  <c r="R25" i="1"/>
  <c r="R23" i="1"/>
  <c r="R26" i="1"/>
  <c r="R29" i="1"/>
  <c r="R27" i="1"/>
  <c r="R31" i="1"/>
  <c r="R32" i="1"/>
  <c r="R30" i="1"/>
  <c r="R21" i="1"/>
  <c r="Q22" i="1"/>
  <c r="Q28" i="1"/>
  <c r="Q24" i="1"/>
  <c r="Q25" i="1"/>
  <c r="Q23" i="1"/>
  <c r="Q26" i="1"/>
  <c r="Q29" i="1"/>
  <c r="Q27" i="1"/>
  <c r="Q31" i="1"/>
  <c r="Q32" i="1"/>
  <c r="Q30" i="1"/>
  <c r="Q21" i="1"/>
  <c r="K30" i="1"/>
  <c r="L30" i="1"/>
  <c r="K25" i="1"/>
  <c r="L25" i="1" s="1"/>
  <c r="K27" i="1"/>
  <c r="L27" i="1" s="1"/>
  <c r="K32" i="1"/>
  <c r="L32" i="1" s="1"/>
  <c r="K23" i="1"/>
  <c r="L23" i="1" s="1"/>
  <c r="K29" i="1"/>
  <c r="L29" i="1" s="1"/>
  <c r="K28" i="1"/>
  <c r="L28" i="1" s="1"/>
  <c r="Q12" i="1"/>
  <c r="R12" i="1"/>
  <c r="Q4" i="1"/>
  <c r="R4" i="1"/>
  <c r="Q5" i="1"/>
  <c r="R5" i="1"/>
  <c r="Q8" i="1"/>
  <c r="R8" i="1"/>
  <c r="Q6" i="1"/>
  <c r="R6" i="1"/>
  <c r="Q9" i="1"/>
  <c r="R9" i="1"/>
  <c r="Q2" i="1"/>
  <c r="R2" i="1"/>
  <c r="Q14" i="1"/>
  <c r="R14" i="1"/>
  <c r="Q17" i="1"/>
  <c r="R17" i="1"/>
  <c r="Q11" i="1"/>
  <c r="R11" i="1"/>
  <c r="R7" i="1"/>
  <c r="Q7" i="1"/>
  <c r="K17" i="1"/>
  <c r="L17" i="1" s="1"/>
  <c r="K11" i="1"/>
  <c r="L11" i="1" s="1"/>
  <c r="K7" i="1"/>
  <c r="L7" i="1" s="1"/>
</calcChain>
</file>

<file path=xl/sharedStrings.xml><?xml version="1.0" encoding="utf-8"?>
<sst xmlns="http://schemas.openxmlformats.org/spreadsheetml/2006/main" count="142" uniqueCount="51">
  <si>
    <t xml:space="preserve">Ilyas </t>
  </si>
  <si>
    <t>Zaheer</t>
  </si>
  <si>
    <t>Mukasa</t>
  </si>
  <si>
    <t>Benjamin</t>
  </si>
  <si>
    <t>Newport</t>
  </si>
  <si>
    <t>Simon</t>
  </si>
  <si>
    <t>Banaras</t>
  </si>
  <si>
    <t>Ali</t>
  </si>
  <si>
    <t>Usmani</t>
  </si>
  <si>
    <t>Wahid</t>
  </si>
  <si>
    <t>Ahmed</t>
  </si>
  <si>
    <t>Niaz</t>
  </si>
  <si>
    <t>Ahmadzai</t>
  </si>
  <si>
    <t>Ashraf</t>
  </si>
  <si>
    <t>Desai</t>
  </si>
  <si>
    <t>Hitesh</t>
  </si>
  <si>
    <t>MacLaren</t>
  </si>
  <si>
    <t>Jamie</t>
  </si>
  <si>
    <t>Shinokhel</t>
  </si>
  <si>
    <t>Zaker</t>
  </si>
  <si>
    <t>Usman</t>
  </si>
  <si>
    <t>Surname</t>
  </si>
  <si>
    <t>Name</t>
  </si>
  <si>
    <t>Total Runs</t>
  </si>
  <si>
    <t>Avg</t>
  </si>
  <si>
    <t>League runs</t>
  </si>
  <si>
    <t>Overs</t>
  </si>
  <si>
    <t>Runs</t>
  </si>
  <si>
    <t>Wickets</t>
  </si>
  <si>
    <t>Economy</t>
  </si>
  <si>
    <t>Average</t>
  </si>
  <si>
    <t>T20 League runs</t>
  </si>
  <si>
    <t>Ilyas</t>
  </si>
  <si>
    <t>Singh</t>
  </si>
  <si>
    <t>Jagdeep</t>
  </si>
  <si>
    <t>Norris</t>
  </si>
  <si>
    <t>Paul</t>
  </si>
  <si>
    <t>Khan Mohd</t>
  </si>
  <si>
    <t>Sabir</t>
  </si>
  <si>
    <t>T20 Batting</t>
  </si>
  <si>
    <t>T20 Bowling</t>
  </si>
  <si>
    <t>League Batting</t>
  </si>
  <si>
    <t>League Bowling</t>
  </si>
  <si>
    <t>Patel</t>
  </si>
  <si>
    <t>Kishor</t>
  </si>
  <si>
    <t>Khan</t>
  </si>
  <si>
    <t>Farmiloe</t>
  </si>
  <si>
    <t>Kokra</t>
  </si>
  <si>
    <t>Prem</t>
  </si>
  <si>
    <t>Sailan</t>
  </si>
  <si>
    <t>Selvam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</si>
</sst>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pane xSplit="1" topLeftCell="E1" activePane="topRight" state="frozen"/>
      <selection pane="topRight" activeCell="Q21" sqref="Q21:R25"/>
    </sheetView>
  </sheetViews>
  <sheetFormatPr defaultColWidth="8.85546875" defaultRowHeight="15" x14ac:dyDescent="0.25"/>
  <cols>
    <col min="1" max="1" width="11" bestFit="1" customWidth="1"/>
    <col min="11" max="11" width="10.140625" style="4" bestFit="1" customWidth="1"/>
    <col min="12" max="12" width="8.85546875" style="4"/>
  </cols>
  <sheetData>
    <row r="1" spans="1:18" x14ac:dyDescent="0.25">
      <c r="A1" s="3" t="s">
        <v>21</v>
      </c>
      <c r="B1" s="3" t="s">
        <v>22</v>
      </c>
      <c r="C1" s="23" t="s">
        <v>25</v>
      </c>
      <c r="D1" s="23"/>
      <c r="E1" s="23"/>
      <c r="F1" s="23"/>
      <c r="G1" s="23"/>
      <c r="H1" s="23"/>
      <c r="I1" s="23"/>
      <c r="J1" s="23"/>
      <c r="K1" s="6" t="s">
        <v>23</v>
      </c>
      <c r="L1" s="6" t="s">
        <v>24</v>
      </c>
      <c r="N1" s="3" t="s">
        <v>26</v>
      </c>
      <c r="O1" s="3" t="s">
        <v>27</v>
      </c>
      <c r="P1" s="3" t="s">
        <v>28</v>
      </c>
      <c r="Q1" s="3" t="s">
        <v>29</v>
      </c>
      <c r="R1" s="3" t="s">
        <v>30</v>
      </c>
    </row>
    <row r="2" spans="1:18" x14ac:dyDescent="0.25">
      <c r="A2" t="s">
        <v>12</v>
      </c>
      <c r="B2" t="s">
        <v>13</v>
      </c>
      <c r="C2">
        <v>32</v>
      </c>
      <c r="D2">
        <v>9</v>
      </c>
      <c r="E2">
        <v>6</v>
      </c>
      <c r="F2">
        <v>10</v>
      </c>
      <c r="G2">
        <v>10</v>
      </c>
      <c r="H2">
        <v>1</v>
      </c>
      <c r="K2" s="4">
        <f>SUM(C2:J2)</f>
        <v>68</v>
      </c>
      <c r="L2" s="7">
        <f>K2/6</f>
        <v>11.333333333333334</v>
      </c>
      <c r="N2">
        <v>29.16</v>
      </c>
      <c r="O2">
        <v>215</v>
      </c>
      <c r="P2">
        <v>12</v>
      </c>
      <c r="Q2" s="2">
        <f>O2/N2</f>
        <v>7.3731138545953359</v>
      </c>
      <c r="R2" s="2">
        <f>O2/P2</f>
        <v>17.916666666666668</v>
      </c>
    </row>
    <row r="3" spans="1:18" x14ac:dyDescent="0.25">
      <c r="A3" t="s">
        <v>45</v>
      </c>
      <c r="B3" t="s">
        <v>38</v>
      </c>
      <c r="C3">
        <v>19</v>
      </c>
      <c r="D3">
        <v>5</v>
      </c>
      <c r="E3">
        <v>1</v>
      </c>
      <c r="K3" s="4">
        <f>SUM(C3:J3)</f>
        <v>25</v>
      </c>
      <c r="L3" s="7">
        <f>K3/3</f>
        <v>8.3333333333333339</v>
      </c>
      <c r="N3">
        <v>24</v>
      </c>
      <c r="O3">
        <v>103</v>
      </c>
      <c r="P3">
        <v>10</v>
      </c>
      <c r="Q3" s="2">
        <f>O3/N3</f>
        <v>4.291666666666667</v>
      </c>
      <c r="R3" s="2">
        <f>O3/P3</f>
        <v>10.3</v>
      </c>
    </row>
    <row r="4" spans="1:18" x14ac:dyDescent="0.25">
      <c r="A4" t="s">
        <v>2</v>
      </c>
      <c r="B4" t="s">
        <v>3</v>
      </c>
      <c r="C4">
        <v>20</v>
      </c>
      <c r="D4">
        <v>10</v>
      </c>
      <c r="E4">
        <v>22</v>
      </c>
      <c r="F4">
        <v>42</v>
      </c>
      <c r="G4">
        <v>0</v>
      </c>
      <c r="H4">
        <v>44</v>
      </c>
      <c r="K4" s="4">
        <f>SUM(C4:J4)</f>
        <v>138</v>
      </c>
      <c r="L4" s="7">
        <f>K4/6</f>
        <v>23</v>
      </c>
      <c r="N4">
        <v>50</v>
      </c>
      <c r="O4">
        <v>211</v>
      </c>
      <c r="P4">
        <v>8</v>
      </c>
      <c r="Q4" s="2">
        <f>O4/N4</f>
        <v>4.22</v>
      </c>
      <c r="R4" s="2">
        <f>O4/P4</f>
        <v>26.375</v>
      </c>
    </row>
    <row r="5" spans="1:18" x14ac:dyDescent="0.25">
      <c r="A5" t="s">
        <v>4</v>
      </c>
      <c r="B5" t="s">
        <v>5</v>
      </c>
      <c r="C5">
        <v>41</v>
      </c>
      <c r="D5" s="1">
        <v>112</v>
      </c>
      <c r="E5">
        <v>8</v>
      </c>
      <c r="F5">
        <v>58</v>
      </c>
      <c r="G5">
        <v>5</v>
      </c>
      <c r="K5" s="4">
        <f>SUM(C5:J5)</f>
        <v>224</v>
      </c>
      <c r="L5" s="7">
        <f>K5/4</f>
        <v>56</v>
      </c>
      <c r="N5">
        <v>24</v>
      </c>
      <c r="O5">
        <v>144</v>
      </c>
      <c r="P5">
        <v>7</v>
      </c>
      <c r="Q5" s="2">
        <f>O5/N5</f>
        <v>6</v>
      </c>
      <c r="R5" s="2">
        <f>O5/P5</f>
        <v>20.571428571428573</v>
      </c>
    </row>
    <row r="6" spans="1:18" x14ac:dyDescent="0.25">
      <c r="A6" t="s">
        <v>8</v>
      </c>
      <c r="B6" t="s">
        <v>9</v>
      </c>
      <c r="C6">
        <v>10</v>
      </c>
      <c r="D6">
        <v>25</v>
      </c>
      <c r="E6" s="1">
        <v>37</v>
      </c>
      <c r="F6" s="1">
        <v>79</v>
      </c>
      <c r="G6">
        <v>2</v>
      </c>
      <c r="H6">
        <v>72</v>
      </c>
      <c r="K6" s="4">
        <f>SUM(C6:J6)</f>
        <v>225</v>
      </c>
      <c r="L6" s="7">
        <f>K6/4</f>
        <v>56.25</v>
      </c>
      <c r="N6">
        <v>38</v>
      </c>
      <c r="O6">
        <v>204</v>
      </c>
      <c r="P6">
        <v>6</v>
      </c>
      <c r="Q6" s="2">
        <f>O6/N6</f>
        <v>5.3684210526315788</v>
      </c>
      <c r="R6" s="2">
        <f>O6/P6</f>
        <v>34</v>
      </c>
    </row>
    <row r="7" spans="1:18" x14ac:dyDescent="0.25">
      <c r="A7" t="s">
        <v>18</v>
      </c>
      <c r="B7" t="s">
        <v>19</v>
      </c>
      <c r="C7">
        <v>0</v>
      </c>
      <c r="D7" s="1">
        <v>6</v>
      </c>
      <c r="E7" s="1">
        <v>10</v>
      </c>
      <c r="F7" s="1">
        <v>8</v>
      </c>
      <c r="G7" s="1">
        <v>9</v>
      </c>
      <c r="K7" s="4">
        <f>SUM(C7:J7)</f>
        <v>33</v>
      </c>
      <c r="L7" s="7">
        <f>K7/2</f>
        <v>16.5</v>
      </c>
      <c r="N7">
        <v>44</v>
      </c>
      <c r="O7">
        <v>184</v>
      </c>
      <c r="P7">
        <v>6</v>
      </c>
      <c r="Q7" s="2">
        <f>O7/N7</f>
        <v>4.1818181818181817</v>
      </c>
      <c r="R7" s="2">
        <f>O7/P7</f>
        <v>30.666666666666668</v>
      </c>
    </row>
    <row r="8" spans="1:18" x14ac:dyDescent="0.25">
      <c r="A8" t="s">
        <v>6</v>
      </c>
      <c r="B8" t="s">
        <v>7</v>
      </c>
      <c r="C8">
        <v>21</v>
      </c>
      <c r="D8">
        <v>3</v>
      </c>
      <c r="E8">
        <v>0</v>
      </c>
      <c r="F8">
        <v>0</v>
      </c>
      <c r="G8">
        <v>0</v>
      </c>
      <c r="H8">
        <v>6</v>
      </c>
      <c r="K8" s="4">
        <f>SUM(C8:J8)</f>
        <v>30</v>
      </c>
      <c r="L8" s="7">
        <f>K8/6</f>
        <v>5</v>
      </c>
      <c r="N8">
        <v>31.33</v>
      </c>
      <c r="O8">
        <v>133</v>
      </c>
      <c r="P8">
        <v>5</v>
      </c>
      <c r="Q8" s="2">
        <f>O8/N8</f>
        <v>4.2451324609000958</v>
      </c>
      <c r="R8" s="2">
        <f>O8/P8</f>
        <v>26.6</v>
      </c>
    </row>
    <row r="9" spans="1:18" x14ac:dyDescent="0.25">
      <c r="A9" t="s">
        <v>10</v>
      </c>
      <c r="B9" t="s">
        <v>11</v>
      </c>
      <c r="C9">
        <v>39</v>
      </c>
      <c r="D9">
        <v>7</v>
      </c>
      <c r="E9">
        <v>0</v>
      </c>
      <c r="F9">
        <v>23</v>
      </c>
      <c r="G9" s="1">
        <v>27</v>
      </c>
      <c r="K9" s="4">
        <f>SUM(C9:J9)</f>
        <v>96</v>
      </c>
      <c r="L9" s="7">
        <f>K9/4</f>
        <v>24</v>
      </c>
      <c r="N9">
        <v>6</v>
      </c>
      <c r="O9">
        <v>22</v>
      </c>
      <c r="P9">
        <v>1</v>
      </c>
      <c r="Q9">
        <f>O9/N9</f>
        <v>3.6666666666666665</v>
      </c>
      <c r="R9" s="2">
        <f>O9/P9</f>
        <v>22</v>
      </c>
    </row>
    <row r="10" spans="1:18" x14ac:dyDescent="0.25">
      <c r="A10" t="s">
        <v>50</v>
      </c>
      <c r="B10" t="s">
        <v>49</v>
      </c>
      <c r="C10">
        <v>0</v>
      </c>
      <c r="K10" s="4">
        <f>SUM(C10:J10)</f>
        <v>0</v>
      </c>
      <c r="L10" s="7">
        <f>K10/1</f>
        <v>0</v>
      </c>
      <c r="N10">
        <v>5</v>
      </c>
      <c r="O10">
        <v>16</v>
      </c>
      <c r="P10">
        <v>1</v>
      </c>
      <c r="Q10">
        <f>O10/N10</f>
        <v>3.2</v>
      </c>
      <c r="R10" s="2">
        <f>O10/P10</f>
        <v>16</v>
      </c>
    </row>
    <row r="11" spans="1:18" x14ac:dyDescent="0.25">
      <c r="A11" t="s">
        <v>20</v>
      </c>
      <c r="B11" t="s">
        <v>7</v>
      </c>
      <c r="C11">
        <v>0</v>
      </c>
      <c r="D11">
        <v>0</v>
      </c>
      <c r="K11" s="4">
        <f>SUM(C11:J11)</f>
        <v>0</v>
      </c>
      <c r="L11" s="7">
        <f>K11/2</f>
        <v>0</v>
      </c>
      <c r="N11">
        <v>1</v>
      </c>
      <c r="O11">
        <v>7</v>
      </c>
      <c r="P11">
        <v>0</v>
      </c>
      <c r="Q11">
        <f>O11/N11</f>
        <v>7</v>
      </c>
      <c r="R11" s="2" t="e">
        <f>O11/P11</f>
        <v>#DIV/0!</v>
      </c>
    </row>
    <row r="12" spans="1:18" x14ac:dyDescent="0.25">
      <c r="A12" t="s">
        <v>0</v>
      </c>
      <c r="B12" t="s">
        <v>1</v>
      </c>
      <c r="C12">
        <v>10</v>
      </c>
      <c r="D12">
        <v>22</v>
      </c>
      <c r="E12">
        <v>44</v>
      </c>
      <c r="F12">
        <v>24</v>
      </c>
      <c r="G12">
        <v>20</v>
      </c>
      <c r="H12">
        <v>11</v>
      </c>
      <c r="K12" s="4">
        <f>SUM(C12:J12)</f>
        <v>131</v>
      </c>
      <c r="L12" s="7">
        <f>K12/6</f>
        <v>21.833333333333332</v>
      </c>
      <c r="Q12" t="e">
        <f>O12/N12</f>
        <v>#DIV/0!</v>
      </c>
      <c r="R12" s="2" t="e">
        <f>O12/P12</f>
        <v>#DIV/0!</v>
      </c>
    </row>
    <row r="13" spans="1:18" x14ac:dyDescent="0.25">
      <c r="A13" t="s">
        <v>43</v>
      </c>
      <c r="B13" t="s">
        <v>44</v>
      </c>
      <c r="C13">
        <v>36</v>
      </c>
      <c r="D13">
        <v>15</v>
      </c>
      <c r="E13">
        <v>0</v>
      </c>
      <c r="K13" s="22">
        <f>SUM(C13:J13)</f>
        <v>51</v>
      </c>
      <c r="L13" s="7">
        <f>K13/3</f>
        <v>17</v>
      </c>
      <c r="Q13" t="e">
        <f>O13/N13</f>
        <v>#DIV/0!</v>
      </c>
      <c r="R13" s="2" t="e">
        <f>O13/P13</f>
        <v>#DIV/0!</v>
      </c>
    </row>
    <row r="14" spans="1:18" x14ac:dyDescent="0.25">
      <c r="A14" t="s">
        <v>14</v>
      </c>
      <c r="B14" t="s">
        <v>15</v>
      </c>
      <c r="C14">
        <v>3</v>
      </c>
      <c r="D14">
        <v>10</v>
      </c>
      <c r="E14" s="1">
        <v>30</v>
      </c>
      <c r="F14">
        <v>0</v>
      </c>
      <c r="G14">
        <v>0</v>
      </c>
      <c r="K14" s="22">
        <f>SUM(C14:J14)</f>
        <v>43</v>
      </c>
      <c r="L14" s="7">
        <f>K14/4</f>
        <v>10.75</v>
      </c>
      <c r="Q14" t="e">
        <f>O14/N14</f>
        <v>#DIV/0!</v>
      </c>
      <c r="R14" s="2" t="e">
        <f>O14/P14</f>
        <v>#DIV/0!</v>
      </c>
    </row>
    <row r="15" spans="1:18" x14ac:dyDescent="0.25">
      <c r="A15" t="s">
        <v>33</v>
      </c>
      <c r="B15" t="s">
        <v>34</v>
      </c>
      <c r="C15">
        <v>0</v>
      </c>
      <c r="D15">
        <v>41</v>
      </c>
      <c r="K15" s="22">
        <f>SUM(C15:J15)</f>
        <v>41</v>
      </c>
      <c r="L15" s="7">
        <f>K15/2</f>
        <v>20.5</v>
      </c>
      <c r="Q15" t="e">
        <f>O15/N15</f>
        <v>#DIV/0!</v>
      </c>
      <c r="R15" s="2" t="e">
        <f>O15/P15</f>
        <v>#DIV/0!</v>
      </c>
    </row>
    <row r="16" spans="1:18" x14ac:dyDescent="0.25">
      <c r="A16" t="s">
        <v>46</v>
      </c>
      <c r="B16" t="s">
        <v>17</v>
      </c>
      <c r="C16">
        <v>27</v>
      </c>
      <c r="K16" s="4">
        <f>SUM(C16:J16)</f>
        <v>27</v>
      </c>
      <c r="L16" s="7">
        <f>K16/1</f>
        <v>27</v>
      </c>
      <c r="Q16" t="e">
        <f>O16/N16</f>
        <v>#DIV/0!</v>
      </c>
      <c r="R16" s="2" t="e">
        <f>O16/P16</f>
        <v>#DIV/0!</v>
      </c>
    </row>
    <row r="17" spans="1:18" x14ac:dyDescent="0.25">
      <c r="A17" t="s">
        <v>16</v>
      </c>
      <c r="B17" t="s">
        <v>17</v>
      </c>
      <c r="C17">
        <v>13</v>
      </c>
      <c r="D17">
        <v>0</v>
      </c>
      <c r="K17" s="4">
        <f>SUM(C17:J17)</f>
        <v>13</v>
      </c>
      <c r="L17" s="7">
        <f>K17/2</f>
        <v>6.5</v>
      </c>
      <c r="Q17" t="e">
        <f>O17/N17</f>
        <v>#DIV/0!</v>
      </c>
      <c r="R17" s="2" t="e">
        <f>O17/P17</f>
        <v>#DIV/0!</v>
      </c>
    </row>
    <row r="18" spans="1:18" x14ac:dyDescent="0.25">
      <c r="A18" t="s">
        <v>47</v>
      </c>
      <c r="B18" t="s">
        <v>48</v>
      </c>
      <c r="C18">
        <v>1</v>
      </c>
      <c r="K18" s="4">
        <f>SUM(C18:J18)</f>
        <v>1</v>
      </c>
      <c r="L18" s="7">
        <f>K18/1</f>
        <v>1</v>
      </c>
      <c r="Q18" t="e">
        <f>O18/N18</f>
        <v>#DIV/0!</v>
      </c>
      <c r="R18" s="2" t="e">
        <f>O18/P18</f>
        <v>#DIV/0!</v>
      </c>
    </row>
    <row r="20" spans="1:18" x14ac:dyDescent="0.25">
      <c r="A20" s="3" t="s">
        <v>21</v>
      </c>
      <c r="B20" s="3" t="s">
        <v>22</v>
      </c>
      <c r="C20" s="23" t="s">
        <v>31</v>
      </c>
      <c r="D20" s="23"/>
      <c r="E20" s="23"/>
      <c r="F20" s="23"/>
      <c r="G20" s="23"/>
      <c r="H20" s="23"/>
      <c r="I20" s="23"/>
      <c r="J20" s="23"/>
      <c r="K20" s="6" t="s">
        <v>23</v>
      </c>
      <c r="L20" s="6" t="s">
        <v>24</v>
      </c>
      <c r="N20" s="3" t="s">
        <v>26</v>
      </c>
      <c r="O20" s="3" t="s">
        <v>27</v>
      </c>
      <c r="P20" s="3" t="s">
        <v>28</v>
      </c>
      <c r="Q20" s="3" t="s">
        <v>29</v>
      </c>
      <c r="R20" s="3" t="s">
        <v>30</v>
      </c>
    </row>
    <row r="21" spans="1:18" x14ac:dyDescent="0.25">
      <c r="A21" t="s">
        <v>2</v>
      </c>
      <c r="B21" t="s">
        <v>3</v>
      </c>
      <c r="C21">
        <v>24</v>
      </c>
      <c r="D21">
        <v>12</v>
      </c>
      <c r="E21">
        <v>26</v>
      </c>
      <c r="F21">
        <v>0</v>
      </c>
      <c r="G21">
        <v>6</v>
      </c>
      <c r="K21" s="4">
        <f>SUM(C21:J21)</f>
        <v>68</v>
      </c>
      <c r="L21" s="7">
        <f>K21/5</f>
        <v>13.6</v>
      </c>
      <c r="N21">
        <v>12</v>
      </c>
      <c r="O21">
        <v>99</v>
      </c>
      <c r="P21">
        <v>12</v>
      </c>
      <c r="Q21" s="2">
        <f>O21/N21</f>
        <v>8.25</v>
      </c>
      <c r="R21" s="2">
        <f>O21/P21</f>
        <v>8.25</v>
      </c>
    </row>
    <row r="22" spans="1:18" x14ac:dyDescent="0.25">
      <c r="A22" t="s">
        <v>12</v>
      </c>
      <c r="B22" t="s">
        <v>13</v>
      </c>
      <c r="C22">
        <v>24</v>
      </c>
      <c r="D22">
        <v>4</v>
      </c>
      <c r="E22" s="1">
        <v>62</v>
      </c>
      <c r="F22">
        <v>6</v>
      </c>
      <c r="G22">
        <v>16</v>
      </c>
      <c r="K22" s="4">
        <f>SUM(C22:J22)</f>
        <v>112</v>
      </c>
      <c r="L22" s="7">
        <f>K22/4</f>
        <v>28</v>
      </c>
      <c r="N22" s="8">
        <v>13.33</v>
      </c>
      <c r="O22">
        <v>72</v>
      </c>
      <c r="P22">
        <v>7</v>
      </c>
      <c r="Q22" s="2">
        <f>O22/N22</f>
        <v>5.4013503375843959</v>
      </c>
      <c r="R22" s="2">
        <f>O22/P22</f>
        <v>10.285714285714286</v>
      </c>
    </row>
    <row r="23" spans="1:18" x14ac:dyDescent="0.25">
      <c r="A23" t="s">
        <v>18</v>
      </c>
      <c r="B23" t="s">
        <v>19</v>
      </c>
      <c r="C23">
        <v>3</v>
      </c>
      <c r="D23">
        <v>2</v>
      </c>
      <c r="K23" s="4">
        <f>SUM(C23:J23)</f>
        <v>5</v>
      </c>
      <c r="L23" s="7">
        <f>K23/2</f>
        <v>2.5</v>
      </c>
      <c r="N23">
        <v>19</v>
      </c>
      <c r="O23">
        <v>112</v>
      </c>
      <c r="P23">
        <v>6</v>
      </c>
      <c r="Q23" s="2">
        <f>O23/N23</f>
        <v>5.8947368421052628</v>
      </c>
      <c r="R23" s="2">
        <f>O23/P23</f>
        <v>18.666666666666668</v>
      </c>
    </row>
    <row r="24" spans="1:18" x14ac:dyDescent="0.25">
      <c r="A24" t="s">
        <v>8</v>
      </c>
      <c r="B24" t="s">
        <v>9</v>
      </c>
      <c r="C24">
        <v>44</v>
      </c>
      <c r="D24">
        <v>18</v>
      </c>
      <c r="E24">
        <v>0</v>
      </c>
      <c r="F24">
        <v>0</v>
      </c>
      <c r="K24" s="4">
        <f>SUM(C24:J24)</f>
        <v>62</v>
      </c>
      <c r="L24" s="7">
        <f>K24/4</f>
        <v>15.5</v>
      </c>
      <c r="N24">
        <v>12</v>
      </c>
      <c r="O24">
        <v>60</v>
      </c>
      <c r="P24">
        <v>3</v>
      </c>
      <c r="Q24" s="2">
        <f>O24/N24</f>
        <v>5</v>
      </c>
      <c r="R24" s="2">
        <f>O24/P24</f>
        <v>20</v>
      </c>
    </row>
    <row r="25" spans="1:18" x14ac:dyDescent="0.25">
      <c r="A25" t="s">
        <v>4</v>
      </c>
      <c r="B25" t="s">
        <v>5</v>
      </c>
      <c r="C25">
        <v>1</v>
      </c>
      <c r="D25">
        <v>9</v>
      </c>
      <c r="E25">
        <v>0</v>
      </c>
      <c r="K25" s="4">
        <f>SUM(C25:J25)</f>
        <v>10</v>
      </c>
      <c r="L25" s="7">
        <f>K25/3</f>
        <v>3.3333333333333335</v>
      </c>
      <c r="N25">
        <v>6</v>
      </c>
      <c r="O25">
        <v>42</v>
      </c>
      <c r="P25">
        <v>3</v>
      </c>
      <c r="Q25" s="2">
        <f>O25/N25</f>
        <v>7</v>
      </c>
      <c r="R25" s="2">
        <f>O25/P25</f>
        <v>14</v>
      </c>
    </row>
    <row r="26" spans="1:18" x14ac:dyDescent="0.25">
      <c r="A26" t="s">
        <v>37</v>
      </c>
      <c r="B26" t="s">
        <v>38</v>
      </c>
      <c r="C26">
        <v>6</v>
      </c>
      <c r="D26">
        <v>78</v>
      </c>
      <c r="E26">
        <v>32</v>
      </c>
      <c r="K26" s="4">
        <f>SUM(C26:J26)</f>
        <v>116</v>
      </c>
      <c r="L26" s="7">
        <f>K26/3</f>
        <v>38.666666666666664</v>
      </c>
      <c r="N26">
        <v>8</v>
      </c>
      <c r="O26">
        <v>58</v>
      </c>
      <c r="P26">
        <v>2</v>
      </c>
      <c r="Q26" s="2">
        <f>O26/N26</f>
        <v>7.25</v>
      </c>
      <c r="R26" s="2">
        <f>O26/P26</f>
        <v>29</v>
      </c>
    </row>
    <row r="27" spans="1:18" x14ac:dyDescent="0.25">
      <c r="A27" t="s">
        <v>6</v>
      </c>
      <c r="B27" t="s">
        <v>7</v>
      </c>
      <c r="C27">
        <v>4</v>
      </c>
      <c r="D27" s="1">
        <v>15</v>
      </c>
      <c r="E27">
        <v>2</v>
      </c>
      <c r="F27" s="1">
        <v>38</v>
      </c>
      <c r="G27">
        <v>17</v>
      </c>
      <c r="K27" s="4">
        <f>SUM(C27:J27)</f>
        <v>76</v>
      </c>
      <c r="L27" s="7">
        <f>K27/3</f>
        <v>25.333333333333332</v>
      </c>
      <c r="N27">
        <v>2.5</v>
      </c>
      <c r="O27">
        <v>36</v>
      </c>
      <c r="P27">
        <v>2</v>
      </c>
      <c r="Q27">
        <f>O27/N27</f>
        <v>14.4</v>
      </c>
      <c r="R27">
        <f>O27/P27</f>
        <v>18</v>
      </c>
    </row>
    <row r="28" spans="1:18" x14ac:dyDescent="0.25">
      <c r="A28" t="s">
        <v>10</v>
      </c>
      <c r="B28" t="s">
        <v>11</v>
      </c>
      <c r="C28">
        <v>28</v>
      </c>
      <c r="E28">
        <v>35</v>
      </c>
      <c r="F28">
        <v>4</v>
      </c>
      <c r="K28" s="4">
        <f>SUM(C28:J28)</f>
        <v>67</v>
      </c>
      <c r="L28" s="7">
        <f>K28/3</f>
        <v>22.333333333333332</v>
      </c>
      <c r="N28">
        <v>1</v>
      </c>
      <c r="O28">
        <v>9</v>
      </c>
      <c r="P28">
        <v>2</v>
      </c>
      <c r="Q28" s="2">
        <f>O28/N28</f>
        <v>9</v>
      </c>
      <c r="R28" s="2">
        <f>O28/P28</f>
        <v>4.5</v>
      </c>
    </row>
    <row r="29" spans="1:18" x14ac:dyDescent="0.25">
      <c r="A29" t="s">
        <v>35</v>
      </c>
      <c r="B29" t="s">
        <v>36</v>
      </c>
      <c r="K29" s="4">
        <f>SUM(C29:J29)</f>
        <v>0</v>
      </c>
      <c r="L29" s="7">
        <f>K29/3</f>
        <v>0</v>
      </c>
      <c r="N29">
        <v>3</v>
      </c>
      <c r="O29">
        <v>36</v>
      </c>
      <c r="P29">
        <v>1</v>
      </c>
      <c r="Q29" s="2">
        <f>O29/N29</f>
        <v>12</v>
      </c>
      <c r="R29" s="2">
        <f>O29/P29</f>
        <v>36</v>
      </c>
    </row>
    <row r="30" spans="1:18" x14ac:dyDescent="0.25">
      <c r="A30" t="s">
        <v>32</v>
      </c>
      <c r="B30" t="s">
        <v>1</v>
      </c>
      <c r="C30">
        <v>1</v>
      </c>
      <c r="E30" s="1">
        <v>3</v>
      </c>
      <c r="K30" s="4">
        <f>SUM(C30:J30)</f>
        <v>4</v>
      </c>
      <c r="L30" s="7">
        <f>K30/1</f>
        <v>4</v>
      </c>
      <c r="N30">
        <v>1</v>
      </c>
      <c r="O30">
        <v>12</v>
      </c>
      <c r="P30">
        <v>0</v>
      </c>
      <c r="Q30">
        <f>O30/N30</f>
        <v>12</v>
      </c>
      <c r="R30" t="e">
        <f>O30/P30</f>
        <v>#DIV/0!</v>
      </c>
    </row>
    <row r="31" spans="1:18" x14ac:dyDescent="0.25">
      <c r="A31" t="s">
        <v>14</v>
      </c>
      <c r="B31" t="s">
        <v>15</v>
      </c>
      <c r="C31">
        <v>14</v>
      </c>
      <c r="E31">
        <v>7</v>
      </c>
      <c r="F31">
        <v>6</v>
      </c>
      <c r="G31">
        <v>6</v>
      </c>
      <c r="K31" s="4">
        <f>SUM(C31:J31)</f>
        <v>33</v>
      </c>
      <c r="L31" s="7">
        <f>K31/4</f>
        <v>8.25</v>
      </c>
      <c r="Q31" t="e">
        <f>O31/N31</f>
        <v>#DIV/0!</v>
      </c>
      <c r="R31" t="e">
        <f>O31/P31</f>
        <v>#DIV/0!</v>
      </c>
    </row>
    <row r="32" spans="1:18" x14ac:dyDescent="0.25">
      <c r="A32" t="s">
        <v>33</v>
      </c>
      <c r="B32" t="s">
        <v>34</v>
      </c>
      <c r="C32">
        <v>6</v>
      </c>
      <c r="E32">
        <v>1</v>
      </c>
      <c r="K32" s="4">
        <f>SUM(C32:J32)</f>
        <v>7</v>
      </c>
      <c r="L32" s="7">
        <f>K32/2</f>
        <v>3.5</v>
      </c>
      <c r="Q32" t="e">
        <f>O32/N32</f>
        <v>#DIV/0!</v>
      </c>
      <c r="R32" t="e">
        <f>O32/P32</f>
        <v>#DIV/0!</v>
      </c>
    </row>
    <row r="33" spans="1:12" x14ac:dyDescent="0.25">
      <c r="A33" t="s">
        <v>43</v>
      </c>
      <c r="B33" t="s">
        <v>15</v>
      </c>
      <c r="C33">
        <v>20</v>
      </c>
      <c r="I33" s="4"/>
      <c r="J33" s="4"/>
      <c r="K33"/>
      <c r="L33"/>
    </row>
    <row r="34" spans="1:12" x14ac:dyDescent="0.25">
      <c r="I34" s="4"/>
      <c r="J34" s="4"/>
      <c r="K34"/>
      <c r="L34"/>
    </row>
    <row r="35" spans="1:12" x14ac:dyDescent="0.25">
      <c r="I35" s="4"/>
      <c r="J35" s="4"/>
      <c r="K35"/>
      <c r="L35"/>
    </row>
  </sheetData>
  <autoFilter ref="A20:R2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sortState ref="A21:R33">
      <sortCondition descending="1" ref="P20"/>
    </sortState>
  </autoFilter>
  <sortState ref="A2:R14">
    <sortCondition descending="1" ref="P2:P14"/>
    <sortCondition ref="R2:R14"/>
  </sortState>
  <mergeCells count="2">
    <mergeCell ref="C1:J1"/>
    <mergeCell ref="C20:J20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tabSelected="1" workbookViewId="0">
      <selection activeCell="P17" sqref="P17"/>
    </sheetView>
  </sheetViews>
  <sheetFormatPr defaultColWidth="8.85546875" defaultRowHeight="15" x14ac:dyDescent="0.25"/>
  <cols>
    <col min="2" max="2" width="2.42578125" style="5" customWidth="1"/>
    <col min="3" max="3" width="11.85546875" customWidth="1"/>
    <col min="4" max="4" width="10" customWidth="1"/>
    <col min="5" max="5" width="10.140625" bestFit="1" customWidth="1"/>
    <col min="7" max="7" width="8.85546875" customWidth="1"/>
    <col min="8" max="8" width="2.42578125" style="5" customWidth="1"/>
    <col min="9" max="9" width="9.85546875" bestFit="1" customWidth="1"/>
    <col min="10" max="10" width="9.42578125" bestFit="1" customWidth="1"/>
  </cols>
  <sheetData>
    <row r="1" spans="2:13" ht="15.75" thickBot="1" x14ac:dyDescent="0.3"/>
    <row r="2" spans="2:13" ht="18.75" x14ac:dyDescent="0.3">
      <c r="B2" s="30" t="s">
        <v>41</v>
      </c>
      <c r="C2" s="31"/>
      <c r="D2" s="31"/>
      <c r="E2" s="31"/>
      <c r="F2" s="32"/>
      <c r="H2" s="30" t="s">
        <v>42</v>
      </c>
      <c r="I2" s="31"/>
      <c r="J2" s="31"/>
      <c r="K2" s="31"/>
      <c r="L2" s="31"/>
      <c r="M2" s="32"/>
    </row>
    <row r="3" spans="2:13" x14ac:dyDescent="0.25">
      <c r="B3" s="20"/>
      <c r="C3" s="10" t="s">
        <v>21</v>
      </c>
      <c r="D3" s="10" t="s">
        <v>22</v>
      </c>
      <c r="E3" s="11" t="s">
        <v>23</v>
      </c>
      <c r="F3" s="14" t="s">
        <v>24</v>
      </c>
      <c r="G3" s="6"/>
      <c r="H3" s="20"/>
      <c r="I3" s="10" t="s">
        <v>21</v>
      </c>
      <c r="J3" s="10" t="s">
        <v>22</v>
      </c>
      <c r="K3" s="11" t="s">
        <v>28</v>
      </c>
      <c r="L3" s="11" t="s">
        <v>29</v>
      </c>
      <c r="M3" s="14" t="s">
        <v>30</v>
      </c>
    </row>
    <row r="4" spans="2:13" x14ac:dyDescent="0.25">
      <c r="B4" s="20">
        <v>1</v>
      </c>
      <c r="C4" s="9" t="s">
        <v>8</v>
      </c>
      <c r="D4" s="9" t="s">
        <v>9</v>
      </c>
      <c r="E4" s="12">
        <v>225</v>
      </c>
      <c r="F4" s="15">
        <v>56.25</v>
      </c>
      <c r="G4" s="5"/>
      <c r="H4" s="20">
        <v>1</v>
      </c>
      <c r="I4" s="9" t="s">
        <v>12</v>
      </c>
      <c r="J4" s="9" t="s">
        <v>13</v>
      </c>
      <c r="K4" s="12">
        <v>12</v>
      </c>
      <c r="L4" s="13">
        <v>7.3731138545953359</v>
      </c>
      <c r="M4" s="15">
        <v>17.916666666666668</v>
      </c>
    </row>
    <row r="5" spans="2:13" x14ac:dyDescent="0.25">
      <c r="B5" s="20">
        <v>2</v>
      </c>
      <c r="C5" s="9" t="s">
        <v>4</v>
      </c>
      <c r="D5" s="9" t="s">
        <v>5</v>
      </c>
      <c r="E5" s="12">
        <v>224</v>
      </c>
      <c r="F5" s="15">
        <v>56</v>
      </c>
      <c r="G5" s="5"/>
      <c r="H5" s="20">
        <v>2</v>
      </c>
      <c r="I5" s="9" t="s">
        <v>45</v>
      </c>
      <c r="J5" s="9" t="s">
        <v>38</v>
      </c>
      <c r="K5" s="12">
        <v>10</v>
      </c>
      <c r="L5" s="13">
        <v>4.291666666666667</v>
      </c>
      <c r="M5" s="15">
        <v>10.3</v>
      </c>
    </row>
    <row r="6" spans="2:13" x14ac:dyDescent="0.25">
      <c r="B6" s="20">
        <v>3</v>
      </c>
      <c r="C6" s="9" t="s">
        <v>2</v>
      </c>
      <c r="D6" s="9" t="s">
        <v>3</v>
      </c>
      <c r="E6" s="12">
        <v>138</v>
      </c>
      <c r="F6" s="15">
        <v>23</v>
      </c>
      <c r="G6" s="5"/>
      <c r="H6" s="20">
        <v>3</v>
      </c>
      <c r="I6" s="9" t="s">
        <v>2</v>
      </c>
      <c r="J6" s="9" t="s">
        <v>3</v>
      </c>
      <c r="K6" s="12">
        <v>8</v>
      </c>
      <c r="L6" s="13">
        <v>4.22</v>
      </c>
      <c r="M6" s="15">
        <v>26.375</v>
      </c>
    </row>
    <row r="7" spans="2:13" x14ac:dyDescent="0.25">
      <c r="B7" s="20">
        <v>4</v>
      </c>
      <c r="C7" s="9" t="s">
        <v>0</v>
      </c>
      <c r="D7" s="9" t="s">
        <v>1</v>
      </c>
      <c r="E7" s="12">
        <v>131</v>
      </c>
      <c r="F7" s="15">
        <v>21.833333333333332</v>
      </c>
      <c r="G7" s="5"/>
      <c r="H7" s="20">
        <v>4</v>
      </c>
      <c r="I7" s="9" t="s">
        <v>4</v>
      </c>
      <c r="J7" s="9" t="s">
        <v>5</v>
      </c>
      <c r="K7" s="12">
        <v>7</v>
      </c>
      <c r="L7" s="13">
        <v>6</v>
      </c>
      <c r="M7" s="15">
        <v>20.571428571428573</v>
      </c>
    </row>
    <row r="8" spans="2:13" ht="15.75" thickBot="1" x14ac:dyDescent="0.3">
      <c r="B8" s="21">
        <v>5</v>
      </c>
      <c r="C8" s="16" t="s">
        <v>10</v>
      </c>
      <c r="D8" s="16" t="s">
        <v>11</v>
      </c>
      <c r="E8" s="17">
        <v>96</v>
      </c>
      <c r="F8" s="19">
        <v>24</v>
      </c>
      <c r="G8" s="5"/>
      <c r="H8" s="21">
        <v>5</v>
      </c>
      <c r="I8" s="16" t="s">
        <v>8</v>
      </c>
      <c r="J8" s="16" t="s">
        <v>9</v>
      </c>
      <c r="K8" s="17">
        <v>6</v>
      </c>
      <c r="L8" s="18">
        <v>5.3684210526315788</v>
      </c>
      <c r="M8" s="19">
        <v>34</v>
      </c>
    </row>
    <row r="9" spans="2:13" ht="15.75" thickBot="1" x14ac:dyDescent="0.3">
      <c r="B9" s="22"/>
      <c r="H9" s="22"/>
    </row>
    <row r="10" spans="2:13" ht="18.75" x14ac:dyDescent="0.3">
      <c r="B10" s="27" t="s">
        <v>39</v>
      </c>
      <c r="C10" s="28"/>
      <c r="D10" s="28"/>
      <c r="E10" s="28"/>
      <c r="F10" s="29"/>
      <c r="H10" s="24" t="s">
        <v>40</v>
      </c>
      <c r="I10" s="25"/>
      <c r="J10" s="25"/>
      <c r="K10" s="25"/>
      <c r="L10" s="25"/>
      <c r="M10" s="26"/>
    </row>
    <row r="11" spans="2:13" x14ac:dyDescent="0.25">
      <c r="B11" s="20"/>
      <c r="C11" s="10" t="s">
        <v>21</v>
      </c>
      <c r="D11" s="10" t="s">
        <v>22</v>
      </c>
      <c r="E11" s="11" t="s">
        <v>23</v>
      </c>
      <c r="F11" s="14" t="s">
        <v>24</v>
      </c>
      <c r="G11" s="6"/>
      <c r="H11" s="20"/>
      <c r="I11" s="10" t="s">
        <v>21</v>
      </c>
      <c r="J11" s="10" t="s">
        <v>22</v>
      </c>
      <c r="K11" s="11" t="s">
        <v>28</v>
      </c>
      <c r="L11" s="11" t="s">
        <v>29</v>
      </c>
      <c r="M11" s="14" t="s">
        <v>30</v>
      </c>
    </row>
    <row r="12" spans="2:13" x14ac:dyDescent="0.25">
      <c r="B12" s="20">
        <v>1</v>
      </c>
      <c r="C12" s="9" t="s">
        <v>37</v>
      </c>
      <c r="D12" s="9" t="s">
        <v>38</v>
      </c>
      <c r="E12" s="12">
        <v>116</v>
      </c>
      <c r="F12" s="15">
        <v>38.666666666666664</v>
      </c>
      <c r="H12" s="20">
        <v>1</v>
      </c>
      <c r="I12" s="9" t="s">
        <v>2</v>
      </c>
      <c r="J12" s="9" t="s">
        <v>3</v>
      </c>
      <c r="K12" s="12">
        <v>12</v>
      </c>
      <c r="L12" s="13">
        <v>8.25</v>
      </c>
      <c r="M12" s="15">
        <v>8.25</v>
      </c>
    </row>
    <row r="13" spans="2:13" x14ac:dyDescent="0.25">
      <c r="B13" s="20">
        <v>2</v>
      </c>
      <c r="C13" s="9" t="s">
        <v>12</v>
      </c>
      <c r="D13" s="9" t="s">
        <v>13</v>
      </c>
      <c r="E13" s="12">
        <v>112</v>
      </c>
      <c r="F13" s="15">
        <v>28</v>
      </c>
      <c r="H13" s="20">
        <v>2</v>
      </c>
      <c r="I13" s="9" t="s">
        <v>12</v>
      </c>
      <c r="J13" s="9" t="s">
        <v>13</v>
      </c>
      <c r="K13" s="12">
        <v>7</v>
      </c>
      <c r="L13" s="13">
        <v>5.4013503375843959</v>
      </c>
      <c r="M13" s="15">
        <v>10.285714285714286</v>
      </c>
    </row>
    <row r="14" spans="2:13" x14ac:dyDescent="0.25">
      <c r="B14" s="20">
        <v>3</v>
      </c>
      <c r="C14" s="9" t="s">
        <v>6</v>
      </c>
      <c r="D14" s="9" t="s">
        <v>7</v>
      </c>
      <c r="E14" s="12">
        <v>76</v>
      </c>
      <c r="F14" s="15">
        <v>25.333333333333332</v>
      </c>
      <c r="H14" s="20">
        <v>3</v>
      </c>
      <c r="I14" s="9" t="s">
        <v>18</v>
      </c>
      <c r="J14" s="9" t="s">
        <v>19</v>
      </c>
      <c r="K14" s="12">
        <v>6</v>
      </c>
      <c r="L14" s="13">
        <v>5.8947368421052628</v>
      </c>
      <c r="M14" s="15">
        <v>18.666666666666668</v>
      </c>
    </row>
    <row r="15" spans="2:13" x14ac:dyDescent="0.25">
      <c r="B15" s="20">
        <v>4</v>
      </c>
      <c r="C15" s="9" t="s">
        <v>2</v>
      </c>
      <c r="D15" s="9" t="s">
        <v>3</v>
      </c>
      <c r="E15" s="12">
        <v>68</v>
      </c>
      <c r="F15" s="15">
        <v>13.6</v>
      </c>
      <c r="H15" s="20">
        <v>4</v>
      </c>
      <c r="I15" s="9" t="s">
        <v>8</v>
      </c>
      <c r="J15" s="9" t="s">
        <v>9</v>
      </c>
      <c r="K15" s="12">
        <v>3</v>
      </c>
      <c r="L15" s="13">
        <v>5</v>
      </c>
      <c r="M15" s="15">
        <v>20</v>
      </c>
    </row>
    <row r="16" spans="2:13" ht="15.75" thickBot="1" x14ac:dyDescent="0.3">
      <c r="B16" s="21">
        <v>5</v>
      </c>
      <c r="C16" s="16" t="s">
        <v>10</v>
      </c>
      <c r="D16" s="16" t="s">
        <v>11</v>
      </c>
      <c r="E16" s="17">
        <v>67</v>
      </c>
      <c r="F16" s="19">
        <v>22.333333333333332</v>
      </c>
      <c r="H16" s="21">
        <v>5</v>
      </c>
      <c r="I16" s="16" t="s">
        <v>4</v>
      </c>
      <c r="J16" s="16" t="s">
        <v>5</v>
      </c>
      <c r="K16" s="17">
        <v>3</v>
      </c>
      <c r="L16" s="18">
        <v>7</v>
      </c>
      <c r="M16" s="19">
        <v>14</v>
      </c>
    </row>
  </sheetData>
  <mergeCells count="4">
    <mergeCell ref="H10:M10"/>
    <mergeCell ref="B10:F10"/>
    <mergeCell ref="B2:F2"/>
    <mergeCell ref="H2:M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Output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 Newport</cp:lastModifiedBy>
  <dcterms:created xsi:type="dcterms:W3CDTF">2014-05-13T18:08:35Z</dcterms:created>
  <dcterms:modified xsi:type="dcterms:W3CDTF">2014-09-18T12:01:35Z</dcterms:modified>
</cp:coreProperties>
</file>